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Нормативы и правила заполнения" sheetId="6" r:id="rId1"/>
    <sheet name="1.Калькуляция" sheetId="4" r:id="rId2"/>
    <sheet name="2.Расчет ФОТ" sheetId="5" r:id="rId3"/>
  </sheets>
  <definedNames>
    <definedName name="_xlnm.Print_Area" localSheetId="1">'1.Калькуляция'!$B$2:$I$48</definedName>
  </definedNames>
  <calcPr calcId="152511"/>
</workbook>
</file>

<file path=xl/calcChain.xml><?xml version="1.0" encoding="utf-8"?>
<calcChain xmlns="http://schemas.openxmlformats.org/spreadsheetml/2006/main">
  <c r="A12" i="6" l="1"/>
  <c r="A1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F14" i="4" l="1"/>
  <c r="G9" i="5" l="1"/>
  <c r="I9" i="5" s="1"/>
  <c r="G16" i="5"/>
  <c r="H16" i="5" s="1"/>
  <c r="G15" i="5"/>
  <c r="I15" i="5" s="1"/>
  <c r="G14" i="5"/>
  <c r="I14" i="5" s="1"/>
  <c r="H9" i="5" l="1"/>
  <c r="H14" i="5"/>
  <c r="H15" i="5"/>
  <c r="I16" i="5"/>
  <c r="K9" i="5" l="1"/>
  <c r="J9" i="5"/>
  <c r="J15" i="5"/>
  <c r="K15" i="5"/>
  <c r="L15" i="5" s="1"/>
  <c r="M15" i="5" s="1"/>
  <c r="K16" i="5"/>
  <c r="K14" i="5"/>
  <c r="J14" i="5"/>
  <c r="J16" i="5"/>
  <c r="L16" i="5" l="1"/>
  <c r="M16" i="5" s="1"/>
  <c r="O16" i="5" s="1"/>
  <c r="P16" i="5" s="1"/>
  <c r="L9" i="5"/>
  <c r="L14" i="5"/>
  <c r="M14" i="5" s="1"/>
  <c r="O15" i="5"/>
  <c r="P15" i="5" s="1"/>
  <c r="M9" i="5" l="1"/>
  <c r="O9" i="5" s="1"/>
  <c r="P9" i="5" s="1"/>
  <c r="O14" i="5"/>
  <c r="P14" i="5" s="1"/>
  <c r="G12" i="5" l="1"/>
  <c r="H12" i="5" s="1"/>
  <c r="G8" i="5"/>
  <c r="H8" i="5" s="1"/>
  <c r="G7" i="5"/>
  <c r="I8" i="5" l="1"/>
  <c r="J8" i="5" s="1"/>
  <c r="I12" i="5"/>
  <c r="K8" i="5"/>
  <c r="F21" i="4"/>
  <c r="K12" i="5" l="1"/>
  <c r="J12" i="5"/>
  <c r="L12" i="5" s="1"/>
  <c r="L8" i="5"/>
  <c r="M8" i="5" s="1"/>
  <c r="G9" i="4"/>
  <c r="M12" i="5" l="1"/>
  <c r="O12" i="5" s="1"/>
  <c r="P12" i="5" s="1"/>
  <c r="O8" i="5"/>
  <c r="P8" i="5" s="1"/>
  <c r="G11" i="5"/>
  <c r="I11" i="5" s="1"/>
  <c r="I7" i="5"/>
  <c r="I5" i="5" s="1"/>
  <c r="H11" i="5" l="1"/>
  <c r="H7" i="5"/>
  <c r="H5" i="5" s="1"/>
  <c r="K11" i="5" l="1"/>
  <c r="J11" i="5"/>
  <c r="J7" i="5"/>
  <c r="J5" i="5" s="1"/>
  <c r="K7" i="5"/>
  <c r="K5" i="5" s="1"/>
  <c r="L11" i="5" l="1"/>
  <c r="G5" i="4"/>
  <c r="M11" i="5"/>
  <c r="L7" i="5"/>
  <c r="L5" i="5" s="1"/>
  <c r="G7" i="4" s="1"/>
  <c r="O11" i="5" l="1"/>
  <c r="F7" i="4"/>
  <c r="M7" i="5"/>
  <c r="G45" i="4"/>
  <c r="G30" i="4"/>
  <c r="G10" i="4"/>
  <c r="F44" i="4"/>
  <c r="O7" i="5" l="1"/>
  <c r="O4" i="5" s="1"/>
  <c r="M5" i="5"/>
  <c r="G8" i="4" s="1"/>
  <c r="P11" i="5"/>
  <c r="F41" i="4"/>
  <c r="F8" i="4" l="1"/>
  <c r="F6" i="4" s="1"/>
  <c r="P7" i="5"/>
  <c r="F39" i="4"/>
  <c r="F38" i="4"/>
  <c r="F37" i="4"/>
  <c r="F36" i="4"/>
  <c r="F35" i="4"/>
  <c r="F34" i="4"/>
  <c r="F33" i="4"/>
  <c r="F32" i="4"/>
  <c r="F31" i="4"/>
  <c r="F29" i="4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G21" i="4"/>
  <c r="G19" i="4"/>
  <c r="F19" i="4" s="1"/>
  <c r="G18" i="4"/>
  <c r="G17" i="4" s="1"/>
  <c r="F16" i="4"/>
  <c r="G16" i="4" s="1"/>
  <c r="F15" i="4"/>
  <c r="G15" i="4" s="1"/>
  <c r="G14" i="4"/>
  <c r="F12" i="4"/>
  <c r="F11" i="4"/>
  <c r="F10" i="4" l="1"/>
  <c r="F30" i="4"/>
  <c r="G13" i="4"/>
  <c r="G20" i="4"/>
  <c r="F13" i="4"/>
  <c r="F18" i="4"/>
  <c r="F20" i="4"/>
  <c r="F17" i="4"/>
  <c r="F5" i="4" l="1"/>
  <c r="F4" i="4" s="1"/>
  <c r="G6" i="4" l="1"/>
  <c r="G4" i="4" s="1"/>
  <c r="G40" i="4" l="1"/>
  <c r="G42" i="4" s="1"/>
  <c r="F40" i="4"/>
  <c r="F42" i="4" l="1"/>
  <c r="F43" i="4" s="1"/>
  <c r="G43" i="4" l="1"/>
  <c r="F45" i="4"/>
  <c r="F46" i="4" s="1"/>
  <c r="G46" i="4" l="1"/>
  <c r="F47" i="4"/>
  <c r="F48" i="4" s="1"/>
  <c r="H43" i="4" l="1"/>
  <c r="H34" i="4"/>
  <c r="H41" i="4"/>
  <c r="H44" i="4"/>
  <c r="G47" i="4"/>
  <c r="G48" i="4" s="1"/>
  <c r="H5" i="4"/>
  <c r="H6" i="4"/>
  <c r="H39" i="4"/>
  <c r="H35" i="4"/>
  <c r="H37" i="4"/>
  <c r="H30" i="4"/>
  <c r="H20" i="4"/>
  <c r="H45" i="4"/>
  <c r="H38" i="4"/>
  <c r="H42" i="4"/>
  <c r="H17" i="4"/>
  <c r="H40" i="4"/>
  <c r="H36" i="4"/>
  <c r="H10" i="4"/>
  <c r="H13" i="4"/>
</calcChain>
</file>

<file path=xl/comments1.xml><?xml version="1.0" encoding="utf-8"?>
<comments xmlns="http://schemas.openxmlformats.org/spreadsheetml/2006/main">
  <authors>
    <author>Автор</author>
  </authors>
  <commentList>
    <comment ref="B36" authorId="0" shapeId="0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<sst xmlns="http://schemas.openxmlformats.org/spreadsheetml/2006/main" count="114" uniqueCount="95">
  <si>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</si>
  <si>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</si>
  <si>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</si>
  <si>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</si>
  <si>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</si>
  <si>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</si>
  <si>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Питание персонала</t>
  </si>
  <si>
    <t>Налог на прибыль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</si>
  <si>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</si>
  <si>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</si>
  <si>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</si>
  <si>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</si>
  <si>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</si>
  <si>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</si>
  <si>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</si>
  <si>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</si>
  <si>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Менеджер объекта</t>
  </si>
  <si>
    <t>%  к выручке без НДС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</si>
  <si>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</si>
  <si>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</si>
  <si>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</si>
  <si>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</si>
  <si>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</si>
  <si>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Калькуляция  (без НДС)</t>
  </si>
  <si>
    <t>НДФЛ</t>
  </si>
  <si>
    <t>Стоимость  без НДС</t>
  </si>
  <si>
    <t>Стоимость с НДС (18%)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</si>
  <si>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</si>
  <si>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</si>
  <si>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</si>
  <si>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Итого в месяц, руб.</t>
  </si>
  <si>
    <t>Итого в год, руб.</t>
  </si>
  <si>
    <t>Взносы в фонды (РФ, Киргизия)</t>
  </si>
  <si>
    <t>Взносы в фонды (СНГ)</t>
  </si>
  <si>
    <t>НДС</t>
  </si>
  <si>
    <t>Обслуживание кредита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</si>
  <si>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</si>
  <si>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</si>
  <si>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</si>
  <si>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</si>
  <si>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Заработная плата на 1 сотр. "на руки", руб.</t>
  </si>
  <si>
    <t>Расходы на оплату труда (см. лист "Расчет ФОТ")</t>
  </si>
  <si>
    <t>Срок амортизации</t>
  </si>
  <si>
    <t>Цена покупки, руб.</t>
  </si>
  <si>
    <t>Оплата отпускных дней, руб./год</t>
  </si>
  <si>
    <t>Заработная плата "на руки", руб./мес.</t>
  </si>
  <si>
    <t>Заработная плата "на руки", руб./год</t>
  </si>
  <si>
    <t>Оплата праздничных  дней, руб./год</t>
  </si>
  <si>
    <t xml:space="preserve">Оплата больничных дней (3 дня), руб./год                </t>
  </si>
  <si>
    <t>НДФЛ, руб./год</t>
  </si>
  <si>
    <t>Взносы в фонды (РФ, Киргизия), руб./год</t>
  </si>
  <si>
    <t>Взносы в фонды (СНГ), руб./год</t>
  </si>
  <si>
    <t>Итого ФОТ (с учетом районных коэффициентов, северных надбавок, праздничных, отпускных и больничных дней, НДФЛ и  страховых взносов), руб./год</t>
  </si>
  <si>
    <t>Часовая тарифная ставка (с учетом районных коэффициентов, северных надбавок, праздничных, отпускных и больничных дней, НДФЛ и  страховых взносов), руб./час</t>
  </si>
  <si>
    <t>Стоп-фактор</t>
  </si>
  <si>
    <t>Дневная смена</t>
  </si>
  <si>
    <t>Ночная смена</t>
  </si>
  <si>
    <t>Летний период</t>
  </si>
  <si>
    <t>Зимний период</t>
  </si>
  <si>
    <t>Количество АУП в смену</t>
  </si>
  <si>
    <t>Количество производственного персонала в смену</t>
  </si>
  <si>
    <t>Супервайзер</t>
  </si>
  <si>
    <t>График уборки объекта: пн.-сб. круглосуточно</t>
  </si>
  <si>
    <t>Должность 1</t>
  </si>
  <si>
    <t>Должность 2</t>
  </si>
  <si>
    <t>Должность 3</t>
  </si>
  <si>
    <t>Инвентарь 1</t>
  </si>
  <si>
    <t>Инвентарь 2</t>
  </si>
  <si>
    <t>Инвентарь 3</t>
  </si>
  <si>
    <t>Спецодежда 1</t>
  </si>
  <si>
    <t>Спецодежда 2</t>
  </si>
  <si>
    <t>Оборудование 1</t>
  </si>
  <si>
    <t>Оборудование 2</t>
  </si>
  <si>
    <t>Оборудование 3</t>
  </si>
  <si>
    <t>Оборудование 4</t>
  </si>
  <si>
    <t>Оборудование 5</t>
  </si>
  <si>
    <t>Оборудование 6</t>
  </si>
  <si>
    <t>Оборудование 7</t>
  </si>
  <si>
    <t>Оборудование 8</t>
  </si>
  <si>
    <t xml:space="preserve">В случае возникновения споров и/или сомнений в корректности расчета стоимости услуги участника - члена НАФО, вопрос выносится на Комитет по этике. Компания, в адрес которой поступили претензии/обращения, предоставляет на рассмотрение Комитета по этике Калькуляцию стоимости услуги по форме, приведенной в настоящем стандарте. </t>
  </si>
  <si>
    <t xml:space="preserve">Настоящая форма содержит два листа - "1.Калькуляция" и "2.Расчет ФОТ". Оба листа являются обязательными для заполнения в полном объеме. </t>
  </si>
  <si>
    <t xml:space="preserve">В столбец B "Наименование статей затрат" в ряд строк добавлены "Примечания", содержащие описание статьи и/или перечень расходов, которые необходимо учитывать при расчете определенной статьи затрат. </t>
  </si>
  <si>
    <t xml:space="preserve">"Накладные расходы" (строка 41) в калькуляции каждого участника должны быть учтены в размере не менее 4% от "Стоимости без НДС" (строка 46). </t>
  </si>
  <si>
    <t xml:space="preserve">Сроки амортизации основных средств определяются каждым участником самостоятельно в соответствии с действующим законодательством РФ.  </t>
  </si>
  <si>
    <t>Горюче-смазочные материалы (ГСМ)</t>
  </si>
  <si>
    <t>Аренда оборудования и транспортных средств (ТС)</t>
  </si>
  <si>
    <t>Расходы по охране труда (ОТ) и промышленной безопасности (ПБ)</t>
  </si>
  <si>
    <t>Настоящая форма является стандартной и обязательной к заполнению всеми участниками-членами НАФО при подаче коммерческого предложения Заказчику (в случае, если Заказчик не указал в конкурсной документации иную, обязательную для заполнения, форму детализации стоимости услуг).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</si>
  <si>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труда.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</si>
  <si>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</si>
  <si>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</si>
  <si>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</si>
  <si>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</si>
  <si>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Согласно производственному календарю, баланс рабочего времени в месяц на 2018 года составляет 164,1 час. </t>
  </si>
  <si>
    <t>Размер заработной платы на 1 сотрудника "на руки" (столбец Е лист "2.Расчет ФОТ"), устанавливаемый при расчете бюджета проекта, должен быть не менее минимального размера заработной платы (без НДФЛ), установленный федеральным законом или региональным соглашением, с учетом законодательно установленных повышающих коэффициентов (районные, северные).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</si>
</sst>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₽_-;\-* #,##0.00_₽_-;_-* &quot;-&quot;??_₽_-;_-@_-"/>
    <numFmt numFmtId="164" formatCode="_-* #,##0_₽_-;\-* #,##0_₽_-;_-* &quot;-&quot;??_₽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sz val="12"/>
      <color theme="3" tint="-0.249977111117893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164" fontId="0" fillId="0" borderId="0" xfId="0" applyNumberFormat="1"/>
    <xf numFmtId="10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3" fontId="5" fillId="0" borderId="1" xfId="0" applyNumberFormat="1" applyFont="1" applyBorder="1" applyProtection="1"/>
    <xf numFmtId="0" fontId="3" fillId="0" borderId="3" xfId="0" applyFont="1" applyBorder="1" applyAlignment="1"/>
    <xf numFmtId="0" fontId="3" fillId="0" borderId="0" xfId="0" applyFont="1" applyBorder="1" applyAlignment="1" applyProtection="1">
      <alignment horizontal="left" indent="1"/>
    </xf>
    <xf numFmtId="3" fontId="3" fillId="0" borderId="9" xfId="0" applyNumberFormat="1" applyFont="1" applyBorder="1" applyProtection="1"/>
    <xf numFmtId="3" fontId="3" fillId="0" borderId="0" xfId="0" applyNumberFormat="1" applyFont="1" applyBorder="1" applyProtection="1"/>
    <xf numFmtId="0" fontId="3" fillId="0" borderId="9" xfId="0" applyFont="1" applyBorder="1" applyAlignment="1"/>
    <xf numFmtId="0" fontId="3" fillId="0" borderId="9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0" fontId="3" fillId="0" borderId="18" xfId="0" applyFont="1" applyBorder="1" applyAlignment="1" applyProtection="1">
      <alignment horizontal="right" indent="1"/>
    </xf>
    <xf numFmtId="3" fontId="3" fillId="0" borderId="18" xfId="0" applyNumberFormat="1" applyFont="1" applyBorder="1" applyProtection="1"/>
    <xf numFmtId="3" fontId="3" fillId="0" borderId="19" xfId="0" applyNumberFormat="1" applyFont="1" applyBorder="1" applyProtection="1"/>
    <xf numFmtId="0" fontId="3" fillId="0" borderId="10" xfId="0" applyFont="1" applyBorder="1" applyAlignment="1"/>
    <xf numFmtId="3" fontId="3" fillId="0" borderId="20" xfId="0" applyNumberFormat="1" applyFont="1" applyBorder="1" applyProtection="1"/>
    <xf numFmtId="9" fontId="3" fillId="0" borderId="9" xfId="0" applyNumberFormat="1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10" fontId="3" fillId="0" borderId="9" xfId="0" applyNumberFormat="1" applyFont="1" applyBorder="1" applyAlignment="1" applyProtection="1">
      <alignment horizontal="right" indent="1"/>
    </xf>
    <xf numFmtId="0" fontId="3" fillId="0" borderId="6" xfId="0" applyFont="1" applyBorder="1" applyAlignment="1">
      <alignment horizontal="center"/>
    </xf>
    <xf numFmtId="10" fontId="3" fillId="0" borderId="18" xfId="0" applyNumberFormat="1" applyFont="1" applyBorder="1" applyAlignment="1" applyProtection="1">
      <alignment horizontal="right" indent="1"/>
    </xf>
    <xf numFmtId="0" fontId="3" fillId="0" borderId="19" xfId="0" applyFont="1" applyBorder="1" applyAlignment="1" applyProtection="1">
      <alignment horizontal="left" indent="1"/>
    </xf>
    <xf numFmtId="0" fontId="5" fillId="0" borderId="9" xfId="0" applyFont="1" applyBorder="1" applyProtection="1"/>
    <xf numFmtId="3" fontId="5" fillId="0" borderId="0" xfId="0" applyNumberFormat="1" applyFont="1" applyBorder="1" applyProtection="1"/>
    <xf numFmtId="0" fontId="5" fillId="0" borderId="0" xfId="0" applyFont="1" applyFill="1" applyBorder="1" applyProtection="1"/>
    <xf numFmtId="0" fontId="5" fillId="0" borderId="19" xfId="0" applyFont="1" applyFill="1" applyBorder="1" applyProtection="1"/>
    <xf numFmtId="0" fontId="5" fillId="0" borderId="21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right"/>
    </xf>
    <xf numFmtId="0" fontId="3" fillId="0" borderId="9" xfId="0" applyFont="1" applyFill="1" applyBorder="1" applyProtection="1"/>
    <xf numFmtId="0" fontId="3" fillId="0" borderId="18" xfId="0" applyFont="1" applyFill="1" applyBorder="1" applyAlignment="1" applyProtection="1">
      <alignment horizontal="right"/>
    </xf>
    <xf numFmtId="0" fontId="3" fillId="0" borderId="18" xfId="0" applyFont="1" applyFill="1" applyBorder="1" applyProtection="1"/>
    <xf numFmtId="0" fontId="5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9" xfId="0" applyFont="1" applyFill="1" applyBorder="1" applyAlignment="1" applyProtection="1">
      <alignment horizontal="right" wrapText="1"/>
    </xf>
    <xf numFmtId="164" fontId="3" fillId="0" borderId="9" xfId="1" applyNumberFormat="1" applyFont="1" applyFill="1" applyBorder="1" applyProtection="1"/>
    <xf numFmtId="0" fontId="3" fillId="0" borderId="18" xfId="0" applyFont="1" applyFill="1" applyBorder="1" applyAlignment="1" applyProtection="1">
      <alignment horizontal="right" wrapText="1"/>
    </xf>
    <xf numFmtId="164" fontId="3" fillId="0" borderId="18" xfId="1" applyNumberFormat="1" applyFont="1" applyFill="1" applyBorder="1" applyProtection="1"/>
    <xf numFmtId="0" fontId="5" fillId="0" borderId="18" xfId="0" applyFont="1" applyFill="1" applyBorder="1" applyProtection="1"/>
    <xf numFmtId="3" fontId="5" fillId="0" borderId="19" xfId="0" applyNumberFormat="1" applyFont="1" applyBorder="1" applyProtection="1"/>
    <xf numFmtId="0" fontId="3" fillId="0" borderId="3" xfId="0" applyFont="1" applyBorder="1"/>
    <xf numFmtId="0" fontId="5" fillId="0" borderId="9" xfId="0" applyFont="1" applyFill="1" applyBorder="1" applyProtection="1"/>
    <xf numFmtId="10" fontId="5" fillId="0" borderId="1" xfId="0" applyNumberFormat="1" applyFont="1" applyFill="1" applyBorder="1" applyProtection="1"/>
    <xf numFmtId="10" fontId="5" fillId="0" borderId="1" xfId="2" applyNumberFormat="1" applyFont="1" applyFill="1" applyBorder="1" applyProtection="1"/>
    <xf numFmtId="0" fontId="3" fillId="0" borderId="11" xfId="0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/>
    <xf numFmtId="3" fontId="5" fillId="0" borderId="15" xfId="0" applyNumberFormat="1" applyFont="1" applyBorder="1" applyProtection="1"/>
    <xf numFmtId="3" fontId="5" fillId="0" borderId="9" xfId="0" applyNumberFormat="1" applyFont="1" applyBorder="1" applyAlignment="1" applyProtection="1">
      <alignment vertical="top"/>
    </xf>
    <xf numFmtId="3" fontId="5" fillId="0" borderId="0" xfId="0" applyNumberFormat="1" applyFont="1" applyBorder="1" applyAlignment="1" applyProtection="1">
      <alignment vertical="top"/>
    </xf>
    <xf numFmtId="3" fontId="5" fillId="0" borderId="21" xfId="0" applyNumberFormat="1" applyFont="1" applyBorder="1" applyAlignment="1" applyProtection="1">
      <alignment horizontal="right" vertical="top"/>
    </xf>
    <xf numFmtId="3" fontId="5" fillId="0" borderId="20" xfId="0" applyNumberFormat="1" applyFont="1" applyBorder="1" applyAlignment="1" applyProtection="1">
      <alignment horizontal="right" vertical="top"/>
    </xf>
    <xf numFmtId="165" fontId="3" fillId="0" borderId="21" xfId="2" applyNumberFormat="1" applyFont="1" applyBorder="1" applyAlignment="1">
      <alignment horizontal="right" vertical="top"/>
    </xf>
    <xf numFmtId="3" fontId="5" fillId="0" borderId="9" xfId="0" applyNumberFormat="1" applyFont="1" applyBorder="1" applyAlignment="1" applyProtection="1">
      <alignment horizontal="right" vertical="top"/>
    </xf>
    <xf numFmtId="3" fontId="5" fillId="0" borderId="0" xfId="0" applyNumberFormat="1" applyFont="1" applyBorder="1" applyAlignment="1" applyProtection="1">
      <alignment horizontal="right" vertical="top"/>
    </xf>
    <xf numFmtId="165" fontId="3" fillId="0" borderId="9" xfId="2" applyNumberFormat="1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10" fontId="5" fillId="0" borderId="15" xfId="0" applyNumberFormat="1" applyFont="1" applyFill="1" applyBorder="1" applyProtection="1"/>
    <xf numFmtId="10" fontId="5" fillId="0" borderId="15" xfId="2" applyNumberFormat="1" applyFont="1" applyFill="1" applyBorder="1" applyProtection="1"/>
    <xf numFmtId="0" fontId="3" fillId="0" borderId="14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3" fillId="0" borderId="8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3" fontId="5" fillId="0" borderId="3" xfId="0" applyNumberFormat="1" applyFont="1" applyBorder="1" applyAlignment="1" applyProtection="1">
      <alignment horizontal="right" vertical="top"/>
    </xf>
    <xf numFmtId="3" fontId="5" fillId="0" borderId="1" xfId="0" applyNumberFormat="1" applyFont="1" applyBorder="1" applyAlignment="1" applyProtection="1">
      <alignment horizontal="right" vertical="top"/>
    </xf>
    <xf numFmtId="3" fontId="5" fillId="0" borderId="3" xfId="0" applyNumberFormat="1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vertical="top"/>
    </xf>
    <xf numFmtId="3" fontId="5" fillId="0" borderId="14" xfId="0" applyNumberFormat="1" applyFont="1" applyBorder="1" applyAlignment="1" applyProtection="1">
      <alignment vertical="top"/>
    </xf>
    <xf numFmtId="3" fontId="5" fillId="0" borderId="10" xfId="0" applyNumberFormat="1" applyFont="1" applyBorder="1" applyAlignment="1" applyProtection="1">
      <alignment horizontal="right" vertical="top"/>
    </xf>
    <xf numFmtId="3" fontId="3" fillId="0" borderId="10" xfId="0" applyNumberFormat="1" applyFont="1" applyBorder="1" applyAlignment="1" applyProtection="1">
      <alignment vertical="top"/>
    </xf>
    <xf numFmtId="3" fontId="3" fillId="0" borderId="12" xfId="0" applyNumberFormat="1" applyFont="1" applyBorder="1" applyAlignment="1" applyProtection="1">
      <alignment vertical="top"/>
    </xf>
    <xf numFmtId="3" fontId="3" fillId="0" borderId="8" xfId="0" applyNumberFormat="1" applyFont="1" applyBorder="1" applyAlignment="1" applyProtection="1">
      <alignment vertical="top"/>
    </xf>
    <xf numFmtId="3" fontId="3" fillId="0" borderId="4" xfId="0" applyNumberFormat="1" applyFont="1" applyBorder="1" applyAlignment="1" applyProtection="1">
      <alignment vertical="top"/>
    </xf>
    <xf numFmtId="3" fontId="3" fillId="0" borderId="3" xfId="0" applyNumberFormat="1" applyFont="1" applyBorder="1" applyAlignment="1" applyProtection="1">
      <alignment vertical="top"/>
    </xf>
    <xf numFmtId="3" fontId="3" fillId="0" borderId="11" xfId="0" applyNumberFormat="1" applyFont="1" applyBorder="1" applyAlignment="1" applyProtection="1">
      <alignment vertical="top"/>
    </xf>
    <xf numFmtId="3" fontId="5" fillId="0" borderId="16" xfId="0" applyNumberFormat="1" applyFont="1" applyBorder="1" applyAlignment="1" applyProtection="1">
      <alignment vertical="top"/>
    </xf>
    <xf numFmtId="165" fontId="3" fillId="0" borderId="3" xfId="2" applyNumberFormat="1" applyFont="1" applyBorder="1" applyAlignment="1">
      <alignment horizontal="right" vertical="top"/>
    </xf>
    <xf numFmtId="165" fontId="3" fillId="0" borderId="14" xfId="2" applyNumberFormat="1" applyFont="1" applyBorder="1" applyAlignment="1">
      <alignment horizontal="right" vertical="top"/>
    </xf>
    <xf numFmtId="165" fontId="3" fillId="0" borderId="10" xfId="2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5" fontId="3" fillId="0" borderId="18" xfId="2" applyNumberFormat="1" applyFont="1" applyBorder="1" applyAlignment="1">
      <alignment horizontal="right" vertical="top"/>
    </xf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5" fillId="0" borderId="9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3" fontId="5" fillId="0" borderId="13" xfId="0" applyNumberFormat="1" applyFont="1" applyBorder="1" applyAlignment="1" applyProtection="1">
      <alignment vertical="top"/>
    </xf>
    <xf numFmtId="10" fontId="5" fillId="0" borderId="12" xfId="0" applyNumberFormat="1" applyFont="1" applyFill="1" applyBorder="1" applyProtection="1"/>
    <xf numFmtId="10" fontId="5" fillId="0" borderId="12" xfId="2" applyNumberFormat="1" applyFont="1" applyFill="1" applyBorder="1" applyProtection="1"/>
    <xf numFmtId="3" fontId="5" fillId="0" borderId="12" xfId="0" applyNumberFormat="1" applyFont="1" applyFill="1" applyBorder="1" applyProtection="1"/>
    <xf numFmtId="10" fontId="6" fillId="0" borderId="12" xfId="0" applyNumberFormat="1" applyFont="1" applyFill="1" applyBorder="1" applyAlignment="1" applyProtection="1">
      <alignment horizontal="left" indent="1"/>
    </xf>
    <xf numFmtId="0" fontId="3" fillId="0" borderId="12" xfId="0" applyFont="1" applyFill="1" applyBorder="1" applyAlignment="1" applyProtection="1">
      <alignment horizontal="left" indent="1"/>
    </xf>
    <xf numFmtId="3" fontId="3" fillId="0" borderId="12" xfId="0" applyNumberFormat="1" applyFont="1" applyFill="1" applyBorder="1" applyProtection="1"/>
    <xf numFmtId="10" fontId="3" fillId="0" borderId="2" xfId="0" applyNumberFormat="1" applyFont="1" applyFill="1" applyBorder="1" applyAlignment="1" applyProtection="1">
      <alignment horizontal="left" indent="1"/>
    </xf>
    <xf numFmtId="164" fontId="3" fillId="0" borderId="2" xfId="1" applyNumberFormat="1" applyFont="1" applyFill="1" applyBorder="1" applyProtection="1"/>
    <xf numFmtId="0" fontId="3" fillId="0" borderId="1" xfId="0" applyFont="1" applyFill="1" applyBorder="1" applyAlignment="1" applyProtection="1">
      <alignment horizontal="left" indent="1"/>
    </xf>
    <xf numFmtId="164" fontId="3" fillId="0" borderId="1" xfId="1" applyNumberFormat="1" applyFont="1" applyFill="1" applyBorder="1"/>
    <xf numFmtId="0" fontId="3" fillId="0" borderId="6" xfId="0" applyFont="1" applyBorder="1" applyAlignment="1"/>
    <xf numFmtId="0" fontId="3" fillId="0" borderId="8" xfId="0" applyFont="1" applyBorder="1" applyAlignment="1"/>
    <xf numFmtId="165" fontId="3" fillId="0" borderId="5" xfId="2" applyNumberFormat="1" applyFont="1" applyBorder="1" applyAlignment="1">
      <alignment horizontal="right" vertical="top"/>
    </xf>
    <xf numFmtId="165" fontId="3" fillId="0" borderId="17" xfId="2" applyNumberFormat="1" applyFont="1" applyBorder="1" applyAlignment="1">
      <alignment horizontal="right" vertical="top"/>
    </xf>
    <xf numFmtId="0" fontId="3" fillId="0" borderId="18" xfId="0" applyFont="1" applyBorder="1" applyAlignment="1"/>
    <xf numFmtId="3" fontId="3" fillId="0" borderId="0" xfId="0" applyNumberFormat="1" applyFont="1" applyBorder="1" applyAlignment="1" applyProtection="1">
      <alignment vertical="top"/>
    </xf>
    <xf numFmtId="0" fontId="3" fillId="0" borderId="6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indent="1"/>
    </xf>
    <xf numFmtId="164" fontId="3" fillId="0" borderId="0" xfId="1" applyNumberFormat="1" applyFont="1" applyFill="1" applyBorder="1"/>
    <xf numFmtId="0" fontId="3" fillId="0" borderId="14" xfId="0" applyFont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left" indent="1"/>
    </xf>
    <xf numFmtId="164" fontId="3" fillId="0" borderId="15" xfId="1" applyNumberFormat="1" applyFont="1" applyFill="1" applyBorder="1"/>
    <xf numFmtId="3" fontId="3" fillId="0" borderId="14" xfId="0" applyNumberFormat="1" applyFont="1" applyBorder="1" applyAlignment="1" applyProtection="1">
      <alignment vertical="top"/>
    </xf>
    <xf numFmtId="3" fontId="3" fillId="0" borderId="15" xfId="0" applyNumberFormat="1" applyFont="1" applyBorder="1" applyAlignment="1" applyProtection="1">
      <alignment vertical="top"/>
    </xf>
    <xf numFmtId="0" fontId="3" fillId="0" borderId="16" xfId="0" applyFont="1" applyBorder="1" applyAlignment="1">
      <alignment wrapText="1"/>
    </xf>
    <xf numFmtId="0" fontId="3" fillId="3" borderId="10" xfId="0" applyFont="1" applyFill="1" applyBorder="1" applyAlignment="1" applyProtection="1">
      <alignment horizontal="left" vertical="top" wrapText="1"/>
    </xf>
    <xf numFmtId="165" fontId="3" fillId="3" borderId="9" xfId="2" applyNumberFormat="1" applyFont="1" applyFill="1" applyBorder="1" applyAlignment="1">
      <alignment horizontal="right" vertical="top"/>
    </xf>
    <xf numFmtId="165" fontId="3" fillId="3" borderId="3" xfId="2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165" fontId="3" fillId="3" borderId="10" xfId="2" applyNumberFormat="1" applyFont="1" applyFill="1" applyBorder="1" applyAlignment="1">
      <alignment horizontal="right" vertical="top"/>
    </xf>
    <xf numFmtId="0" fontId="0" fillId="0" borderId="0" xfId="0" applyBorder="1"/>
    <xf numFmtId="0" fontId="3" fillId="0" borderId="0" xfId="0" applyFont="1" applyBorder="1" applyAlignment="1"/>
    <xf numFmtId="0" fontId="0" fillId="0" borderId="3" xfId="0" applyBorder="1"/>
    <xf numFmtId="10" fontId="3" fillId="0" borderId="3" xfId="0" applyNumberFormat="1" applyFont="1" applyBorder="1" applyAlignment="1" applyProtection="1">
      <alignment horizontal="right" indent="1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 applyProtection="1">
      <alignment horizontal="left" vertical="top"/>
    </xf>
    <xf numFmtId="164" fontId="3" fillId="3" borderId="3" xfId="1" applyNumberFormat="1" applyFont="1" applyFill="1" applyBorder="1" applyAlignment="1" applyProtection="1">
      <alignment horizontal="right" indent="1"/>
    </xf>
    <xf numFmtId="164" fontId="5" fillId="3" borderId="3" xfId="1" applyNumberFormat="1" applyFont="1" applyFill="1" applyBorder="1" applyAlignment="1" applyProtection="1">
      <alignment horizontal="right" inden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indent="1"/>
    </xf>
    <xf numFmtId="3" fontId="3" fillId="0" borderId="3" xfId="0" applyNumberFormat="1" applyFont="1" applyBorder="1" applyProtection="1"/>
    <xf numFmtId="0" fontId="3" fillId="3" borderId="3" xfId="0" applyFont="1" applyFill="1" applyBorder="1" applyAlignment="1" applyProtection="1">
      <alignment horizontal="right" indent="1"/>
    </xf>
    <xf numFmtId="43" fontId="3" fillId="3" borderId="3" xfId="1" applyFont="1" applyFill="1" applyBorder="1" applyAlignment="1" applyProtection="1">
      <alignment horizontal="right" indent="1"/>
    </xf>
    <xf numFmtId="0" fontId="3" fillId="0" borderId="1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3" xfId="0" applyNumberFormat="1" applyFont="1" applyBorder="1" applyAlignment="1" applyProtection="1">
      <alignment vertical="top"/>
    </xf>
    <xf numFmtId="0" fontId="3" fillId="0" borderId="6" xfId="0" applyFont="1" applyFill="1" applyBorder="1" applyAlignment="1" applyProtection="1"/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10" fontId="8" fillId="0" borderId="23" xfId="0" applyNumberFormat="1" applyFont="1" applyFill="1" applyBorder="1" applyAlignment="1" applyProtection="1">
      <alignment horizontal="left" vertical="top" indent="1"/>
    </xf>
    <xf numFmtId="10" fontId="6" fillId="0" borderId="0" xfId="0" applyNumberFormat="1" applyFont="1" applyFill="1" applyBorder="1" applyAlignment="1" applyProtection="1">
      <alignment horizontal="left" vertical="top" indent="1"/>
    </xf>
    <xf numFmtId="10" fontId="6" fillId="0" borderId="2" xfId="0" applyNumberFormat="1" applyFont="1" applyFill="1" applyBorder="1" applyAlignment="1" applyProtection="1">
      <alignment horizontal="left" vertical="top" indent="1"/>
    </xf>
    <xf numFmtId="9" fontId="8" fillId="0" borderId="1" xfId="0" applyNumberFormat="1" applyFont="1" applyFill="1" applyBorder="1" applyAlignment="1" applyProtection="1">
      <alignment horizontal="left" vertical="top" indent="1"/>
    </xf>
    <xf numFmtId="0" fontId="10" fillId="0" borderId="10" xfId="0" applyFont="1" applyBorder="1" applyAlignment="1" applyProtection="1">
      <alignment horizontal="left" vertical="top"/>
    </xf>
    <xf numFmtId="9" fontId="11" fillId="0" borderId="12" xfId="0" applyNumberFormat="1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indent="1"/>
    </xf>
    <xf numFmtId="3" fontId="10" fillId="0" borderId="12" xfId="0" applyNumberFormat="1" applyFont="1" applyBorder="1" applyProtection="1"/>
    <xf numFmtId="3" fontId="10" fillId="0" borderId="10" xfId="0" applyNumberFormat="1" applyFont="1" applyBorder="1" applyAlignment="1" applyProtection="1">
      <alignment vertical="top"/>
    </xf>
    <xf numFmtId="3" fontId="10" fillId="0" borderId="12" xfId="0" applyNumberFormat="1" applyFont="1" applyBorder="1" applyAlignment="1" applyProtection="1">
      <alignment vertical="top"/>
    </xf>
    <xf numFmtId="0" fontId="10" fillId="3" borderId="3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3" fontId="10" fillId="3" borderId="1" xfId="0" applyNumberFormat="1" applyFont="1" applyFill="1" applyBorder="1" applyProtection="1"/>
    <xf numFmtId="3" fontId="10" fillId="3" borderId="3" xfId="0" applyNumberFormat="1" applyFont="1" applyFill="1" applyBorder="1" applyAlignment="1" applyProtection="1">
      <alignment vertical="top"/>
    </xf>
    <xf numFmtId="3" fontId="10" fillId="3" borderId="1" xfId="0" applyNumberFormat="1" applyFont="1" applyFill="1" applyBorder="1" applyAlignment="1" applyProtection="1">
      <alignment vertical="top"/>
    </xf>
    <xf numFmtId="3" fontId="4" fillId="3" borderId="3" xfId="0" applyNumberFormat="1" applyFont="1" applyFill="1" applyBorder="1" applyAlignment="1" applyProtection="1">
      <alignment vertical="top"/>
    </xf>
    <xf numFmtId="0" fontId="4" fillId="4" borderId="14" xfId="0" applyFont="1" applyFill="1" applyBorder="1" applyAlignment="1" applyProtection="1">
      <alignment vertical="top"/>
    </xf>
    <xf numFmtId="0" fontId="7" fillId="4" borderId="15" xfId="0" applyFont="1" applyFill="1" applyBorder="1" applyAlignment="1" applyProtection="1">
      <alignment horizontal="left" vertical="top"/>
    </xf>
    <xf numFmtId="0" fontId="5" fillId="4" borderId="15" xfId="0" applyFont="1" applyFill="1" applyBorder="1" applyAlignment="1" applyProtection="1">
      <alignment horizontal="left"/>
    </xf>
    <xf numFmtId="3" fontId="5" fillId="4" borderId="15" xfId="0" applyNumberFormat="1" applyFont="1" applyFill="1" applyBorder="1" applyProtection="1"/>
    <xf numFmtId="3" fontId="5" fillId="4" borderId="14" xfId="0" applyNumberFormat="1" applyFont="1" applyFill="1" applyBorder="1" applyAlignment="1" applyProtection="1">
      <alignment vertical="top"/>
    </xf>
    <xf numFmtId="0" fontId="8" fillId="4" borderId="14" xfId="0" applyFont="1" applyFill="1" applyBorder="1" applyAlignment="1">
      <alignment horizontal="right" vertical="top"/>
    </xf>
    <xf numFmtId="0" fontId="3" fillId="4" borderId="14" xfId="0" applyFont="1" applyFill="1" applyBorder="1" applyAlignment="1"/>
    <xf numFmtId="0" fontId="3" fillId="3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 indent="1"/>
    </xf>
    <xf numFmtId="0" fontId="5" fillId="3" borderId="3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2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7" sqref="B7"/>
    </sheetView>
  </sheetViews>
  <sheetFormatPr defaultRowHeight="15" x14ac:dyDescent="0.25"/>
  <cols>
    <col min="1" max="1" width="4.28515625" customWidth="1"/>
    <col min="2" max="2" width="118.5703125" customWidth="1"/>
  </cols>
  <sheetData>
    <row r="1" spans="1:5" ht="45" x14ac:dyDescent="0.25">
      <c r="A1" s="180">
        <v>1</v>
      </c>
      <c r="B1" s="180" t="s">
        <v>87</v>
      </c>
      <c r="C1" s="179"/>
      <c r="D1" s="179"/>
      <c r="E1" s="179"/>
    </row>
    <row r="2" spans="1:5" ht="60" x14ac:dyDescent="0.25">
      <c r="A2" s="180">
        <f>A1+1</f>
        <v>2</v>
      </c>
      <c r="B2" s="180" t="s">
        <v>79</v>
      </c>
      <c r="C2" s="179"/>
      <c r="D2" s="179"/>
      <c r="E2" s="179"/>
    </row>
    <row r="3" spans="1:5" ht="30" x14ac:dyDescent="0.25">
      <c r="A3" s="180">
        <f t="shared" ref="A3:A13" si="0">A2+1</f>
        <v>3</v>
      </c>
      <c r="B3" s="180" t="s">
        <v>80</v>
      </c>
      <c r="C3" s="179"/>
      <c r="D3" s="179"/>
      <c r="E3" s="179"/>
    </row>
    <row r="4" spans="1:5" ht="45" x14ac:dyDescent="0.25">
      <c r="A4" s="180">
        <f t="shared" si="0"/>
        <v>4</v>
      </c>
      <c r="B4" s="180" t="s">
        <v>81</v>
      </c>
      <c r="C4" s="179"/>
      <c r="D4" s="179"/>
      <c r="E4" s="179"/>
    </row>
    <row r="5" spans="1:5" ht="42" customHeight="1" x14ac:dyDescent="0.25">
      <c r="A5" s="180">
        <f t="shared" si="0"/>
        <v>5</v>
      </c>
      <c r="B5" s="180" t="s">
        <v>82</v>
      </c>
      <c r="C5" s="179"/>
      <c r="D5" s="179"/>
      <c r="E5" s="179"/>
    </row>
    <row r="6" spans="1:5" ht="35.25" customHeight="1" x14ac:dyDescent="0.25">
      <c r="A6" s="180">
        <f t="shared" si="0"/>
        <v>6</v>
      </c>
      <c r="B6" s="180" t="s">
        <v>83</v>
      </c>
      <c r="C6" s="179"/>
      <c r="D6" s="179"/>
      <c r="E6" s="179"/>
    </row>
    <row r="7" spans="1:5" ht="65.25" customHeight="1" x14ac:dyDescent="0.25">
      <c r="A7" s="180">
        <f t="shared" si="0"/>
        <v>7</v>
      </c>
      <c r="B7" s="180" t="s">
        <v>94</v>
      </c>
      <c r="C7" s="179"/>
      <c r="D7" s="179"/>
      <c r="E7" s="179"/>
    </row>
    <row r="8" spans="1:5" ht="30" x14ac:dyDescent="0.25">
      <c r="A8" s="180">
        <f t="shared" si="0"/>
        <v>8</v>
      </c>
      <c r="B8" s="180" t="s">
        <v>93</v>
      </c>
      <c r="C8" s="179"/>
      <c r="D8" s="179"/>
      <c r="E8" s="179"/>
    </row>
    <row r="9" spans="1:5" ht="60" x14ac:dyDescent="0.25">
      <c r="A9" s="180">
        <f t="shared" si="0"/>
        <v>9</v>
      </c>
      <c r="B9" s="180" t="s">
        <v>88</v>
      </c>
      <c r="C9" s="179"/>
      <c r="D9" s="179"/>
      <c r="E9" s="179"/>
    </row>
    <row r="10" spans="1:5" ht="22.5" customHeight="1" x14ac:dyDescent="0.25">
      <c r="A10" s="180">
        <f t="shared" si="0"/>
        <v>10</v>
      </c>
      <c r="B10" s="180" t="s">
        <v>89</v>
      </c>
    </row>
    <row r="11" spans="1:5" ht="30" x14ac:dyDescent="0.25">
      <c r="A11" s="180">
        <f t="shared" si="0"/>
        <v>11</v>
      </c>
      <c r="B11" s="180" t="s">
        <v>90</v>
      </c>
    </row>
    <row r="12" spans="1:5" ht="60" x14ac:dyDescent="0.25">
      <c r="A12" s="180">
        <f t="shared" si="0"/>
        <v>12</v>
      </c>
      <c r="B12" s="180" t="s">
        <v>91</v>
      </c>
    </row>
    <row r="13" spans="1:5" ht="60" x14ac:dyDescent="0.25">
      <c r="A13" s="180">
        <f t="shared" si="0"/>
        <v>13</v>
      </c>
      <c r="B13" s="180" t="s">
        <v>92</v>
      </c>
    </row>
    <row r="14" spans="1:5" x14ac:dyDescent="0.25">
      <c r="A14" s="18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1" sqref="B61"/>
    </sheetView>
  </sheetViews>
  <sheetFormatPr defaultRowHeight="15" outlineLevelRow="1" x14ac:dyDescent="0.25"/>
  <cols>
    <col min="1" max="1" width="3" customWidth="1"/>
    <col min="2" max="2" width="77.140625" customWidth="1"/>
    <col min="3" max="3" width="14.140625" customWidth="1"/>
    <col min="4" max="4" width="28" customWidth="1"/>
    <col min="5" max="6" width="13.5703125" customWidth="1"/>
    <col min="7" max="7" width="15" bestFit="1" customWidth="1"/>
    <col min="8" max="8" width="11.5703125" style="4" customWidth="1"/>
    <col min="9" max="9" width="31.28515625" customWidth="1"/>
  </cols>
  <sheetData>
    <row r="2" spans="2:9" ht="18" x14ac:dyDescent="0.25">
      <c r="B2" s="5" t="s">
        <v>23</v>
      </c>
      <c r="C2" s="5"/>
      <c r="D2" s="5"/>
      <c r="E2" s="6"/>
      <c r="F2" s="6"/>
      <c r="G2" s="6"/>
      <c r="H2" s="7"/>
      <c r="I2" s="6"/>
    </row>
    <row r="3" spans="2:9" ht="45" x14ac:dyDescent="0.25">
      <c r="B3" s="64" t="s">
        <v>21</v>
      </c>
      <c r="C3" s="65"/>
      <c r="D3" s="65"/>
      <c r="E3" s="65" t="s">
        <v>19</v>
      </c>
      <c r="F3" s="65" t="s">
        <v>30</v>
      </c>
      <c r="G3" s="65" t="s">
        <v>31</v>
      </c>
      <c r="H3" s="65" t="s">
        <v>17</v>
      </c>
      <c r="I3" s="65" t="s">
        <v>20</v>
      </c>
    </row>
    <row r="4" spans="2:9" ht="22.5" customHeight="1" x14ac:dyDescent="0.25">
      <c r="B4" s="94" t="s">
        <v>41</v>
      </c>
      <c r="C4" s="95"/>
      <c r="D4" s="96"/>
      <c r="E4" s="97"/>
      <c r="F4" s="71">
        <f>SUM(F5,F6)</f>
        <v>0</v>
      </c>
      <c r="G4" s="72">
        <f>SUM(G5,G6)</f>
        <v>0</v>
      </c>
      <c r="H4" s="84"/>
      <c r="I4" s="9"/>
    </row>
    <row r="5" spans="2:9" ht="24.75" customHeight="1" outlineLevel="1" x14ac:dyDescent="0.25">
      <c r="B5" s="135" t="s">
        <v>28</v>
      </c>
      <c r="C5" s="145"/>
      <c r="D5" s="146"/>
      <c r="E5" s="147"/>
      <c r="F5" s="73">
        <f>G5/12</f>
        <v>0</v>
      </c>
      <c r="G5" s="73">
        <f>'2.Расчет ФОТ'!H5+'2.Расчет ФОТ'!I5+'2.Расчет ФОТ'!J5+'2.Расчет ФОТ'!K5</f>
        <v>0</v>
      </c>
      <c r="H5" s="84" t="e">
        <f>G5/$G$46</f>
        <v>#DIV/0!</v>
      </c>
      <c r="I5" s="126"/>
    </row>
    <row r="6" spans="2:9" ht="22.5" customHeight="1" outlineLevel="1" x14ac:dyDescent="0.25">
      <c r="B6" s="91" t="s">
        <v>29</v>
      </c>
      <c r="C6" s="93"/>
      <c r="D6" s="92"/>
      <c r="E6" s="113"/>
      <c r="F6" s="52">
        <f>SUM(F7:F9)</f>
        <v>0</v>
      </c>
      <c r="G6" s="53">
        <f>SUM(G7:G9)</f>
        <v>0</v>
      </c>
      <c r="H6" s="59" t="e">
        <f>G6/$G$46</f>
        <v>#DIV/0!</v>
      </c>
      <c r="I6" s="24"/>
    </row>
    <row r="7" spans="2:9" outlineLevel="1" x14ac:dyDescent="0.25">
      <c r="B7" s="14" t="s">
        <v>24</v>
      </c>
      <c r="C7" s="21">
        <v>0.13</v>
      </c>
      <c r="D7" s="15"/>
      <c r="E7" s="22"/>
      <c r="F7" s="89">
        <f>G7/12</f>
        <v>0</v>
      </c>
      <c r="G7" s="90">
        <f>'2.Расчет ФОТ'!L5</f>
        <v>0</v>
      </c>
      <c r="H7" s="59"/>
      <c r="I7" s="24"/>
    </row>
    <row r="8" spans="2:9" outlineLevel="1" x14ac:dyDescent="0.25">
      <c r="B8" s="14" t="s">
        <v>32</v>
      </c>
      <c r="C8" s="23">
        <v>0.30499999999999999</v>
      </c>
      <c r="D8" s="10"/>
      <c r="E8" s="12"/>
      <c r="F8" s="89">
        <f>G8/12</f>
        <v>0</v>
      </c>
      <c r="G8" s="90">
        <f>'2.Расчет ФОТ'!M5</f>
        <v>0</v>
      </c>
      <c r="H8" s="59"/>
      <c r="I8" s="108"/>
    </row>
    <row r="9" spans="2:9" ht="15.75" outlineLevel="1" thickBot="1" x14ac:dyDescent="0.3">
      <c r="B9" s="16" t="s">
        <v>33</v>
      </c>
      <c r="C9" s="25">
        <v>0.24299999999999999</v>
      </c>
      <c r="D9" s="26"/>
      <c r="E9" s="18"/>
      <c r="F9" s="17"/>
      <c r="G9" s="18">
        <f>'2.Расчет ФОТ'!N5</f>
        <v>0</v>
      </c>
      <c r="H9" s="112"/>
      <c r="I9" s="112"/>
    </row>
    <row r="10" spans="2:9" ht="21.75" customHeight="1" x14ac:dyDescent="0.25">
      <c r="B10" s="27" t="s">
        <v>10</v>
      </c>
      <c r="C10" s="10"/>
      <c r="D10" s="10"/>
      <c r="E10" s="28"/>
      <c r="F10" s="52">
        <f>F11+F12</f>
        <v>0</v>
      </c>
      <c r="G10" s="53">
        <f>G11+G12</f>
        <v>0</v>
      </c>
      <c r="H10" s="59" t="e">
        <f>G10/$G$46</f>
        <v>#DIV/0!</v>
      </c>
      <c r="I10" s="109"/>
    </row>
    <row r="11" spans="2:9" outlineLevel="1" x14ac:dyDescent="0.25">
      <c r="B11" s="14" t="s">
        <v>9</v>
      </c>
      <c r="C11" s="29"/>
      <c r="D11" s="29"/>
      <c r="E11" s="12"/>
      <c r="F11" s="11">
        <f t="shared" ref="F11:F39" si="0">G11/12</f>
        <v>0</v>
      </c>
      <c r="G11" s="12"/>
      <c r="H11" s="59"/>
      <c r="I11" s="13"/>
    </row>
    <row r="12" spans="2:9" ht="15.75" outlineLevel="1" thickBot="1" x14ac:dyDescent="0.3">
      <c r="B12" s="16" t="s">
        <v>8</v>
      </c>
      <c r="C12" s="30"/>
      <c r="D12" s="30"/>
      <c r="E12" s="18"/>
      <c r="F12" s="17">
        <f t="shared" si="0"/>
        <v>0</v>
      </c>
      <c r="G12" s="18"/>
      <c r="H12" s="88"/>
      <c r="I12" s="112"/>
    </row>
    <row r="13" spans="2:9" ht="22.5" customHeight="1" x14ac:dyDescent="0.25">
      <c r="B13" s="31" t="s">
        <v>1</v>
      </c>
      <c r="C13" s="149" t="s">
        <v>22</v>
      </c>
      <c r="D13" s="150" t="s">
        <v>43</v>
      </c>
      <c r="E13" s="20"/>
      <c r="F13" s="54">
        <f>SUM(F14:F16)</f>
        <v>0</v>
      </c>
      <c r="G13" s="55">
        <f>SUM(G14:G16)</f>
        <v>0</v>
      </c>
      <c r="H13" s="56" t="e">
        <f>G13/$G$46</f>
        <v>#DIV/0!</v>
      </c>
      <c r="I13" s="109"/>
    </row>
    <row r="14" spans="2:9" outlineLevel="1" x14ac:dyDescent="0.25">
      <c r="B14" s="32" t="s">
        <v>66</v>
      </c>
      <c r="C14" s="33">
        <v>0</v>
      </c>
      <c r="D14" s="39">
        <v>0</v>
      </c>
      <c r="E14" s="12"/>
      <c r="F14" s="11">
        <f>D14*C14/12</f>
        <v>0</v>
      </c>
      <c r="G14" s="12">
        <f>F14*12</f>
        <v>0</v>
      </c>
      <c r="H14" s="59"/>
      <c r="I14" s="13"/>
    </row>
    <row r="15" spans="2:9" outlineLevel="1" x14ac:dyDescent="0.25">
      <c r="B15" s="32" t="s">
        <v>67</v>
      </c>
      <c r="C15" s="33">
        <v>0</v>
      </c>
      <c r="D15" s="39">
        <v>0</v>
      </c>
      <c r="E15" s="12"/>
      <c r="F15" s="11">
        <f>D15*C15/12</f>
        <v>0</v>
      </c>
      <c r="G15" s="12">
        <f>F15*12</f>
        <v>0</v>
      </c>
      <c r="H15" s="59"/>
      <c r="I15" s="13"/>
    </row>
    <row r="16" spans="2:9" ht="15.75" outlineLevel="1" thickBot="1" x14ac:dyDescent="0.3">
      <c r="B16" s="34" t="s">
        <v>68</v>
      </c>
      <c r="C16" s="35">
        <v>0</v>
      </c>
      <c r="D16" s="41">
        <v>0</v>
      </c>
      <c r="E16" s="18"/>
      <c r="F16" s="17">
        <f>D16*C16/12</f>
        <v>0</v>
      </c>
      <c r="G16" s="18">
        <f>F16*12</f>
        <v>0</v>
      </c>
      <c r="H16" s="88"/>
      <c r="I16" s="112"/>
    </row>
    <row r="17" spans="2:9" ht="22.5" customHeight="1" x14ac:dyDescent="0.25">
      <c r="B17" s="36" t="s">
        <v>2</v>
      </c>
      <c r="C17" s="149" t="s">
        <v>22</v>
      </c>
      <c r="D17" s="150" t="s">
        <v>43</v>
      </c>
      <c r="E17" s="12"/>
      <c r="F17" s="57">
        <f>G17/12</f>
        <v>0</v>
      </c>
      <c r="G17" s="58">
        <f>SUM(G18:G19)</f>
        <v>0</v>
      </c>
      <c r="H17" s="59" t="e">
        <f>G17/$G$46</f>
        <v>#DIV/0!</v>
      </c>
      <c r="I17" s="13"/>
    </row>
    <row r="18" spans="2:9" ht="18" customHeight="1" outlineLevel="1" x14ac:dyDescent="0.25">
      <c r="B18" s="32" t="s">
        <v>69</v>
      </c>
      <c r="C18" s="33">
        <v>0</v>
      </c>
      <c r="D18" s="39">
        <v>0</v>
      </c>
      <c r="E18" s="12"/>
      <c r="F18" s="11">
        <f>G18/12</f>
        <v>0</v>
      </c>
      <c r="G18" s="12">
        <f>C18*D18</f>
        <v>0</v>
      </c>
      <c r="H18" s="59"/>
      <c r="I18" s="13"/>
    </row>
    <row r="19" spans="2:9" ht="18" customHeight="1" outlineLevel="1" thickBot="1" x14ac:dyDescent="0.3">
      <c r="B19" s="32" t="s">
        <v>70</v>
      </c>
      <c r="C19" s="35">
        <v>0</v>
      </c>
      <c r="D19" s="39">
        <v>0</v>
      </c>
      <c r="E19" s="18"/>
      <c r="F19" s="17">
        <f>G19/12</f>
        <v>0</v>
      </c>
      <c r="G19" s="18">
        <f>C19*D19</f>
        <v>0</v>
      </c>
      <c r="H19" s="88"/>
      <c r="I19" s="112"/>
    </row>
    <row r="20" spans="2:9" ht="42.75" x14ac:dyDescent="0.25">
      <c r="B20" s="182" t="s">
        <v>3</v>
      </c>
      <c r="C20" s="181" t="s">
        <v>22</v>
      </c>
      <c r="D20" s="150" t="s">
        <v>43</v>
      </c>
      <c r="E20" s="150" t="s">
        <v>42</v>
      </c>
      <c r="F20" s="57">
        <f>SUM(F21:F28)</f>
        <v>0</v>
      </c>
      <c r="G20" s="58">
        <f>SUM(G21:G28)</f>
        <v>0</v>
      </c>
      <c r="H20" s="110" t="e">
        <f>G20/$G$46</f>
        <v>#DIV/0!</v>
      </c>
      <c r="I20" s="13"/>
    </row>
    <row r="21" spans="2:9" outlineLevel="1" x14ac:dyDescent="0.25">
      <c r="B21" s="38" t="s">
        <v>71</v>
      </c>
      <c r="C21" s="33">
        <v>0</v>
      </c>
      <c r="D21" s="39">
        <v>0</v>
      </c>
      <c r="E21" s="148">
        <v>24</v>
      </c>
      <c r="F21" s="11">
        <f t="shared" ref="F21:F28" si="1">D21/E21*C21</f>
        <v>0</v>
      </c>
      <c r="G21" s="12">
        <f t="shared" ref="G21:G28" si="2">F21*12</f>
        <v>0</v>
      </c>
      <c r="H21" s="110"/>
      <c r="I21" s="13"/>
    </row>
    <row r="22" spans="2:9" outlineLevel="1" x14ac:dyDescent="0.25">
      <c r="B22" s="38" t="s">
        <v>72</v>
      </c>
      <c r="C22" s="33">
        <v>0</v>
      </c>
      <c r="D22" s="39">
        <v>0</v>
      </c>
      <c r="E22" s="33">
        <v>24</v>
      </c>
      <c r="F22" s="11">
        <f t="shared" si="1"/>
        <v>0</v>
      </c>
      <c r="G22" s="12">
        <f t="shared" si="2"/>
        <v>0</v>
      </c>
      <c r="H22" s="110"/>
      <c r="I22" s="13"/>
    </row>
    <row r="23" spans="2:9" outlineLevel="1" x14ac:dyDescent="0.25">
      <c r="B23" s="38" t="s">
        <v>73</v>
      </c>
      <c r="C23" s="33">
        <v>0</v>
      </c>
      <c r="D23" s="39">
        <v>0</v>
      </c>
      <c r="E23" s="33">
        <v>24</v>
      </c>
      <c r="F23" s="11">
        <f t="shared" si="1"/>
        <v>0</v>
      </c>
      <c r="G23" s="12">
        <f t="shared" si="2"/>
        <v>0</v>
      </c>
      <c r="H23" s="110"/>
      <c r="I23" s="13"/>
    </row>
    <row r="24" spans="2:9" outlineLevel="1" x14ac:dyDescent="0.25">
      <c r="B24" s="38" t="s">
        <v>74</v>
      </c>
      <c r="C24" s="33">
        <v>0</v>
      </c>
      <c r="D24" s="39">
        <v>0</v>
      </c>
      <c r="E24" s="33">
        <v>24</v>
      </c>
      <c r="F24" s="11">
        <f t="shared" si="1"/>
        <v>0</v>
      </c>
      <c r="G24" s="12">
        <f t="shared" si="2"/>
        <v>0</v>
      </c>
      <c r="H24" s="110"/>
      <c r="I24" s="13"/>
    </row>
    <row r="25" spans="2:9" outlineLevel="1" x14ac:dyDescent="0.25">
      <c r="B25" s="38" t="s">
        <v>75</v>
      </c>
      <c r="C25" s="33">
        <v>0</v>
      </c>
      <c r="D25" s="39">
        <v>0</v>
      </c>
      <c r="E25" s="33">
        <v>24</v>
      </c>
      <c r="F25" s="11">
        <f t="shared" si="1"/>
        <v>0</v>
      </c>
      <c r="G25" s="12">
        <f t="shared" si="2"/>
        <v>0</v>
      </c>
      <c r="H25" s="110"/>
      <c r="I25" s="13"/>
    </row>
    <row r="26" spans="2:9" outlineLevel="1" x14ac:dyDescent="0.25">
      <c r="B26" s="38" t="s">
        <v>76</v>
      </c>
      <c r="C26" s="33">
        <v>0</v>
      </c>
      <c r="D26" s="39">
        <v>0</v>
      </c>
      <c r="E26" s="33">
        <v>24</v>
      </c>
      <c r="F26" s="11">
        <f t="shared" si="1"/>
        <v>0</v>
      </c>
      <c r="G26" s="12">
        <f t="shared" si="2"/>
        <v>0</v>
      </c>
      <c r="H26" s="110"/>
      <c r="I26" s="13"/>
    </row>
    <row r="27" spans="2:9" outlineLevel="1" x14ac:dyDescent="0.25">
      <c r="B27" s="38" t="s">
        <v>77</v>
      </c>
      <c r="C27" s="33">
        <v>0</v>
      </c>
      <c r="D27" s="39">
        <v>0</v>
      </c>
      <c r="E27" s="33">
        <v>24</v>
      </c>
      <c r="F27" s="11">
        <f t="shared" si="1"/>
        <v>0</v>
      </c>
      <c r="G27" s="12">
        <f t="shared" si="2"/>
        <v>0</v>
      </c>
      <c r="H27" s="110"/>
      <c r="I27" s="13"/>
    </row>
    <row r="28" spans="2:9" ht="15.75" outlineLevel="1" thickBot="1" x14ac:dyDescent="0.3">
      <c r="B28" s="40" t="s">
        <v>78</v>
      </c>
      <c r="C28" s="35">
        <v>0</v>
      </c>
      <c r="D28" s="41">
        <v>0</v>
      </c>
      <c r="E28" s="35">
        <v>48</v>
      </c>
      <c r="F28" s="17">
        <f t="shared" si="1"/>
        <v>0</v>
      </c>
      <c r="G28" s="18">
        <f t="shared" si="2"/>
        <v>0</v>
      </c>
      <c r="H28" s="111"/>
      <c r="I28" s="112"/>
    </row>
    <row r="29" spans="2:9" ht="24.75" customHeight="1" thickBot="1" x14ac:dyDescent="0.3">
      <c r="B29" s="42" t="s">
        <v>84</v>
      </c>
      <c r="C29" s="30"/>
      <c r="D29" s="30"/>
      <c r="E29" s="18"/>
      <c r="F29" s="17">
        <f>G29/12</f>
        <v>0</v>
      </c>
      <c r="G29" s="43">
        <v>0</v>
      </c>
      <c r="H29" s="88"/>
      <c r="I29" s="88"/>
    </row>
    <row r="30" spans="2:9" ht="22.5" customHeight="1" x14ac:dyDescent="0.25">
      <c r="B30" s="45" t="s">
        <v>4</v>
      </c>
      <c r="C30" s="29"/>
      <c r="D30" s="29"/>
      <c r="E30" s="28"/>
      <c r="F30" s="57">
        <f>SUM(F31:F33)</f>
        <v>0</v>
      </c>
      <c r="G30" s="58">
        <f>SUM(G31:G33)</f>
        <v>0</v>
      </c>
      <c r="H30" s="59" t="e">
        <f>G30/$G$46</f>
        <v>#DIV/0!</v>
      </c>
      <c r="I30" s="108"/>
    </row>
    <row r="31" spans="2:9" outlineLevel="1" x14ac:dyDescent="0.25">
      <c r="B31" s="32" t="s">
        <v>11</v>
      </c>
      <c r="C31" s="37"/>
      <c r="D31" s="37"/>
      <c r="E31" s="12"/>
      <c r="F31" s="11">
        <f t="shared" si="0"/>
        <v>0</v>
      </c>
      <c r="G31" s="12">
        <v>0</v>
      </c>
      <c r="H31" s="59"/>
      <c r="I31" s="108"/>
    </row>
    <row r="32" spans="2:9" outlineLevel="1" x14ac:dyDescent="0.25">
      <c r="B32" s="32" t="s">
        <v>12</v>
      </c>
      <c r="C32" s="37"/>
      <c r="D32" s="37"/>
      <c r="E32" s="12"/>
      <c r="F32" s="11">
        <f t="shared" si="0"/>
        <v>0</v>
      </c>
      <c r="G32" s="12">
        <v>0</v>
      </c>
      <c r="H32" s="59"/>
      <c r="I32" s="108"/>
    </row>
    <row r="33" spans="2:9" outlineLevel="1" x14ac:dyDescent="0.25">
      <c r="B33" s="32" t="s">
        <v>13</v>
      </c>
      <c r="C33" s="37"/>
      <c r="D33" s="37"/>
      <c r="E33" s="12"/>
      <c r="F33" s="11">
        <f t="shared" si="0"/>
        <v>0</v>
      </c>
      <c r="G33" s="12">
        <v>0</v>
      </c>
      <c r="H33" s="59"/>
      <c r="I33" s="108"/>
    </row>
    <row r="34" spans="2:9" ht="22.5" customHeight="1" x14ac:dyDescent="0.25">
      <c r="B34" s="66" t="s">
        <v>5</v>
      </c>
      <c r="C34" s="46"/>
      <c r="D34" s="47"/>
      <c r="E34" s="8"/>
      <c r="F34" s="71">
        <f>G34/12</f>
        <v>0</v>
      </c>
      <c r="G34" s="72">
        <v>0</v>
      </c>
      <c r="H34" s="84" t="e">
        <f>G34/$G$46</f>
        <v>#DIV/0!</v>
      </c>
      <c r="I34" s="44"/>
    </row>
    <row r="35" spans="2:9" ht="22.5" customHeight="1" x14ac:dyDescent="0.25">
      <c r="B35" s="66" t="s">
        <v>85</v>
      </c>
      <c r="C35" s="46"/>
      <c r="D35" s="47"/>
      <c r="E35" s="8"/>
      <c r="F35" s="73">
        <f t="shared" si="0"/>
        <v>0</v>
      </c>
      <c r="G35" s="74">
        <v>0</v>
      </c>
      <c r="H35" s="84" t="e">
        <f t="shared" ref="H35:H42" si="3">G35/$G$46</f>
        <v>#DIV/0!</v>
      </c>
      <c r="I35" s="44"/>
    </row>
    <row r="36" spans="2:9" x14ac:dyDescent="0.25">
      <c r="B36" s="66" t="s">
        <v>86</v>
      </c>
      <c r="C36" s="46"/>
      <c r="D36" s="47"/>
      <c r="E36" s="8"/>
      <c r="F36" s="73">
        <f t="shared" si="0"/>
        <v>0</v>
      </c>
      <c r="G36" s="74">
        <v>0</v>
      </c>
      <c r="H36" s="84" t="e">
        <f t="shared" si="3"/>
        <v>#DIV/0!</v>
      </c>
      <c r="I36" s="49"/>
    </row>
    <row r="37" spans="2:9" x14ac:dyDescent="0.25">
      <c r="B37" s="66" t="s">
        <v>15</v>
      </c>
      <c r="C37" s="46"/>
      <c r="D37" s="47"/>
      <c r="E37" s="8"/>
      <c r="F37" s="73">
        <f t="shared" si="0"/>
        <v>0</v>
      </c>
      <c r="G37" s="74">
        <v>0</v>
      </c>
      <c r="H37" s="84" t="e">
        <f t="shared" si="3"/>
        <v>#DIV/0!</v>
      </c>
      <c r="I37" s="49"/>
    </row>
    <row r="38" spans="2:9" ht="22.5" customHeight="1" x14ac:dyDescent="0.25">
      <c r="B38" s="66" t="s">
        <v>6</v>
      </c>
      <c r="C38" s="46"/>
      <c r="D38" s="47"/>
      <c r="E38" s="8"/>
      <c r="F38" s="73">
        <f t="shared" si="0"/>
        <v>0</v>
      </c>
      <c r="G38" s="74">
        <v>0</v>
      </c>
      <c r="H38" s="84" t="e">
        <f t="shared" si="3"/>
        <v>#DIV/0!</v>
      </c>
      <c r="I38" s="44"/>
    </row>
    <row r="39" spans="2:9" ht="15.75" thickBot="1" x14ac:dyDescent="0.3">
      <c r="B39" s="67" t="s">
        <v>14</v>
      </c>
      <c r="C39" s="61"/>
      <c r="D39" s="62"/>
      <c r="E39" s="51"/>
      <c r="F39" s="75">
        <f t="shared" si="0"/>
        <v>0</v>
      </c>
      <c r="G39" s="83">
        <v>0</v>
      </c>
      <c r="H39" s="85" t="e">
        <f t="shared" si="3"/>
        <v>#DIV/0!</v>
      </c>
      <c r="I39" s="63"/>
    </row>
    <row r="40" spans="2:9" ht="55.5" customHeight="1" x14ac:dyDescent="0.25">
      <c r="B40" s="68" t="s">
        <v>36</v>
      </c>
      <c r="C40" s="98"/>
      <c r="D40" s="99"/>
      <c r="E40" s="100"/>
      <c r="F40" s="76">
        <f>F5+F6+F10+F13+F17+F20+F29+F30+F34+F35+F36+F37+F38+F39</f>
        <v>0</v>
      </c>
      <c r="G40" s="76">
        <f>G5+G6+G10+G13+G17+G20+G29+G30+G34+G35+G36+G37+G38+G39</f>
        <v>0</v>
      </c>
      <c r="H40" s="86" t="e">
        <f t="shared" si="3"/>
        <v>#DIV/0!</v>
      </c>
      <c r="I40" s="60"/>
    </row>
    <row r="41" spans="2:9" x14ac:dyDescent="0.25">
      <c r="B41" s="123" t="s">
        <v>27</v>
      </c>
      <c r="C41" s="101"/>
      <c r="D41" s="102"/>
      <c r="E41" s="103"/>
      <c r="F41" s="77">
        <f>G41/12</f>
        <v>0</v>
      </c>
      <c r="G41" s="78"/>
      <c r="H41" s="128" t="e">
        <f>G41/$G$46</f>
        <v>#DIV/0!</v>
      </c>
      <c r="I41" s="49"/>
    </row>
    <row r="42" spans="2:9" ht="77.25" customHeight="1" thickBot="1" x14ac:dyDescent="0.3">
      <c r="B42" s="117" t="s">
        <v>35</v>
      </c>
      <c r="C42" s="151">
        <v>0.14499999999999999</v>
      </c>
      <c r="D42" s="118"/>
      <c r="E42" s="119"/>
      <c r="F42" s="120">
        <f>G42/12</f>
        <v>0</v>
      </c>
      <c r="G42" s="121">
        <f>((G40-G20-G13-G17)/365)*30*C42+((SUM(D21:D28)+G13+G17)*1.18*C42)</f>
        <v>0</v>
      </c>
      <c r="H42" s="85" t="e">
        <f t="shared" si="3"/>
        <v>#DIV/0!</v>
      </c>
      <c r="I42" s="122"/>
    </row>
    <row r="43" spans="2:9" ht="21" customHeight="1" x14ac:dyDescent="0.25">
      <c r="B43" s="91" t="s">
        <v>37</v>
      </c>
      <c r="C43" s="152"/>
      <c r="D43" s="115"/>
      <c r="E43" s="116"/>
      <c r="F43" s="52">
        <f>SUM(F40:F42)</f>
        <v>0</v>
      </c>
      <c r="G43" s="52">
        <f>SUM(G40:G42)</f>
        <v>0</v>
      </c>
      <c r="H43" s="124" t="e">
        <f>G43/$G$46</f>
        <v>#DIV/0!</v>
      </c>
      <c r="I43" s="114"/>
    </row>
    <row r="44" spans="2:9" ht="22.5" customHeight="1" x14ac:dyDescent="0.25">
      <c r="B44" s="69" t="s">
        <v>38</v>
      </c>
      <c r="C44" s="153"/>
      <c r="D44" s="104"/>
      <c r="E44" s="105"/>
      <c r="F44" s="79">
        <f>G44/12</f>
        <v>0</v>
      </c>
      <c r="G44" s="80"/>
      <c r="H44" s="125" t="e">
        <f>G44/$G$46</f>
        <v>#DIV/0!</v>
      </c>
      <c r="I44" s="50"/>
    </row>
    <row r="45" spans="2:9" ht="22.5" customHeight="1" x14ac:dyDescent="0.25">
      <c r="B45" s="70" t="s">
        <v>7</v>
      </c>
      <c r="C45" s="154">
        <v>0.2</v>
      </c>
      <c r="D45" s="106"/>
      <c r="E45" s="107"/>
      <c r="F45" s="81">
        <f>F44*C45</f>
        <v>0</v>
      </c>
      <c r="G45" s="82">
        <f>G44*C45</f>
        <v>0</v>
      </c>
      <c r="H45" s="125" t="e">
        <f>G45/$G$46</f>
        <v>#DIV/0!</v>
      </c>
      <c r="I45" s="48"/>
    </row>
    <row r="46" spans="2:9" ht="22.5" customHeight="1" thickBot="1" x14ac:dyDescent="0.3">
      <c r="B46" s="167" t="s">
        <v>25</v>
      </c>
      <c r="C46" s="168"/>
      <c r="D46" s="169"/>
      <c r="E46" s="170"/>
      <c r="F46" s="171">
        <f>SUM(F43:F45)</f>
        <v>0</v>
      </c>
      <c r="G46" s="171">
        <f>SUM(G43:G45)</f>
        <v>0</v>
      </c>
      <c r="H46" s="172"/>
      <c r="I46" s="173"/>
    </row>
    <row r="47" spans="2:9" ht="22.5" customHeight="1" x14ac:dyDescent="0.25">
      <c r="B47" s="155" t="s">
        <v>34</v>
      </c>
      <c r="C47" s="156">
        <v>0.18</v>
      </c>
      <c r="D47" s="157"/>
      <c r="E47" s="158"/>
      <c r="F47" s="159">
        <f>F46*C47</f>
        <v>0</v>
      </c>
      <c r="G47" s="160">
        <f>G46*C47</f>
        <v>0</v>
      </c>
      <c r="H47" s="87"/>
      <c r="I47" s="19"/>
    </row>
    <row r="48" spans="2:9" ht="25.5" customHeight="1" x14ac:dyDescent="0.25">
      <c r="B48" s="161" t="s">
        <v>26</v>
      </c>
      <c r="C48" s="162"/>
      <c r="D48" s="162"/>
      <c r="E48" s="163"/>
      <c r="F48" s="164">
        <f>F46+F47</f>
        <v>0</v>
      </c>
      <c r="G48" s="165">
        <f>G46+G47</f>
        <v>0</v>
      </c>
      <c r="H48" s="166"/>
      <c r="I48" s="166"/>
    </row>
    <row r="50" spans="7:7" x14ac:dyDescent="0.25">
      <c r="G50" s="1"/>
    </row>
    <row r="51" spans="7:7" x14ac:dyDescent="0.25">
      <c r="G51" s="3"/>
    </row>
    <row r="53" spans="7:7" x14ac:dyDescent="0.25">
      <c r="G53" s="2"/>
    </row>
  </sheetData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GridLines="0" zoomScale="80" zoomScaleNormal="80" zoomScaleSheetLayoutView="50" workbookViewId="0">
      <selection activeCell="M7" sqref="M7"/>
    </sheetView>
  </sheetViews>
  <sheetFormatPr defaultRowHeight="15" outlineLevelRow="1" x14ac:dyDescent="0.25"/>
  <cols>
    <col min="1" max="1" width="3.28515625" customWidth="1"/>
    <col min="2" max="2" width="45" customWidth="1"/>
    <col min="3" max="3" width="10.42578125" customWidth="1"/>
    <col min="4" max="4" width="25.7109375" bestFit="1" customWidth="1"/>
    <col min="5" max="5" width="16.28515625" customWidth="1"/>
    <col min="6" max="6" width="9.140625" customWidth="1"/>
    <col min="7" max="7" width="14.7109375" customWidth="1"/>
    <col min="8" max="8" width="18.5703125" customWidth="1"/>
    <col min="9" max="9" width="19.28515625" customWidth="1"/>
    <col min="10" max="10" width="16.85546875" customWidth="1"/>
    <col min="11" max="11" width="15.42578125" customWidth="1"/>
    <col min="12" max="12" width="17.5703125" customWidth="1"/>
    <col min="13" max="13" width="17.140625" customWidth="1"/>
    <col min="14" max="14" width="12.7109375" customWidth="1"/>
    <col min="15" max="16" width="18" customWidth="1"/>
    <col min="17" max="17" width="19.5703125" customWidth="1"/>
    <col min="18" max="18" width="15.140625" customWidth="1"/>
  </cols>
  <sheetData>
    <row r="1" spans="2:19" x14ac:dyDescent="0.25">
      <c r="B1" s="176" t="s">
        <v>62</v>
      </c>
    </row>
    <row r="2" spans="2:19" ht="153" customHeight="1" x14ac:dyDescent="0.25">
      <c r="B2" s="183"/>
      <c r="C2" s="185" t="s">
        <v>39</v>
      </c>
      <c r="D2" s="185" t="s">
        <v>18</v>
      </c>
      <c r="E2" s="185" t="s">
        <v>40</v>
      </c>
      <c r="F2" s="185" t="s">
        <v>19</v>
      </c>
      <c r="G2" s="185" t="s">
        <v>45</v>
      </c>
      <c r="H2" s="185" t="s">
        <v>46</v>
      </c>
      <c r="I2" s="185" t="s">
        <v>47</v>
      </c>
      <c r="J2" s="185" t="s">
        <v>44</v>
      </c>
      <c r="K2" s="185" t="s">
        <v>48</v>
      </c>
      <c r="L2" s="185" t="s">
        <v>49</v>
      </c>
      <c r="M2" s="127" t="s">
        <v>50</v>
      </c>
      <c r="N2" s="127" t="s">
        <v>51</v>
      </c>
      <c r="O2" s="127" t="s">
        <v>52</v>
      </c>
      <c r="P2" s="127" t="s">
        <v>53</v>
      </c>
      <c r="Q2" s="127" t="s">
        <v>54</v>
      </c>
    </row>
    <row r="3" spans="2:19" ht="34.5" customHeight="1" x14ac:dyDescent="0.25">
      <c r="B3" s="184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32">
        <v>0.30499999999999999</v>
      </c>
      <c r="N3" s="132">
        <v>0.24299999999999999</v>
      </c>
      <c r="O3" s="131"/>
      <c r="P3" s="131"/>
      <c r="Q3" s="131"/>
    </row>
    <row r="4" spans="2:19" x14ac:dyDescent="0.25">
      <c r="B4" s="94" t="s">
        <v>0</v>
      </c>
      <c r="C4" s="94"/>
      <c r="D4" s="94"/>
      <c r="E4" s="94"/>
      <c r="F4" s="73"/>
      <c r="G4" s="73"/>
      <c r="H4" s="71"/>
      <c r="I4" s="71"/>
      <c r="J4" s="71"/>
      <c r="K4" s="84"/>
      <c r="L4" s="84"/>
      <c r="M4" s="84"/>
      <c r="N4" s="84"/>
      <c r="O4" s="133">
        <f>SUM(O7:O16)</f>
        <v>0</v>
      </c>
      <c r="P4" s="133"/>
      <c r="Q4" s="134"/>
    </row>
    <row r="5" spans="2:19" outlineLevel="1" x14ac:dyDescent="0.25">
      <c r="B5" s="135" t="s">
        <v>28</v>
      </c>
      <c r="C5" s="70"/>
      <c r="D5" s="70"/>
      <c r="E5" s="70"/>
      <c r="F5" s="136"/>
      <c r="G5" s="136"/>
      <c r="H5" s="137">
        <f t="shared" ref="H5:M5" si="0">SUM(H7:H16)</f>
        <v>0</v>
      </c>
      <c r="I5" s="137">
        <f t="shared" si="0"/>
        <v>0</v>
      </c>
      <c r="J5" s="137">
        <f t="shared" si="0"/>
        <v>0</v>
      </c>
      <c r="K5" s="137">
        <f t="shared" si="0"/>
        <v>0</v>
      </c>
      <c r="L5" s="137">
        <f t="shared" si="0"/>
        <v>0</v>
      </c>
      <c r="M5" s="137">
        <f t="shared" si="0"/>
        <v>0</v>
      </c>
      <c r="N5" s="136"/>
      <c r="O5" s="136"/>
      <c r="P5" s="136"/>
      <c r="Q5" s="136"/>
    </row>
    <row r="6" spans="2:19" outlineLevel="1" x14ac:dyDescent="0.25">
      <c r="B6" s="138"/>
      <c r="C6" s="139"/>
      <c r="D6" s="140"/>
      <c r="E6" s="141"/>
      <c r="F6" s="136"/>
      <c r="G6" s="142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29"/>
      <c r="S6" s="129"/>
    </row>
    <row r="7" spans="2:19" outlineLevel="1" x14ac:dyDescent="0.25">
      <c r="B7" s="143" t="s">
        <v>16</v>
      </c>
      <c r="C7" s="143"/>
      <c r="D7" s="143"/>
      <c r="E7" s="136"/>
      <c r="F7" s="136"/>
      <c r="G7" s="136">
        <f>C7*E7</f>
        <v>0</v>
      </c>
      <c r="H7" s="136">
        <f>G7*F7</f>
        <v>0</v>
      </c>
      <c r="I7" s="136">
        <f>G7/260*140</f>
        <v>0</v>
      </c>
      <c r="J7" s="136">
        <f>(H7+I7)/12/29.3*28*100%</f>
        <v>0</v>
      </c>
      <c r="K7" s="136">
        <f>(H7+I7)*2/730*3</f>
        <v>0</v>
      </c>
      <c r="L7" s="136">
        <f>SUM(H7:K7)/0.87*13%</f>
        <v>0</v>
      </c>
      <c r="M7" s="136">
        <f>SUM(H7:L7)*$M$3</f>
        <v>0</v>
      </c>
      <c r="N7" s="136"/>
      <c r="O7" s="136">
        <f>SUM(H7:M7)</f>
        <v>0</v>
      </c>
      <c r="P7" s="144" t="e">
        <f>O7/F7/C7/260</f>
        <v>#DIV/0!</v>
      </c>
      <c r="Q7" s="131"/>
      <c r="R7" s="130"/>
      <c r="S7" s="129"/>
    </row>
    <row r="8" spans="2:19" outlineLevel="1" x14ac:dyDescent="0.25">
      <c r="B8" s="143" t="s">
        <v>61</v>
      </c>
      <c r="C8" s="143"/>
      <c r="D8" s="143"/>
      <c r="E8" s="136"/>
      <c r="F8" s="136"/>
      <c r="G8" s="136">
        <f t="shared" ref="G8:G11" si="1">C8*E8</f>
        <v>0</v>
      </c>
      <c r="H8" s="136">
        <f t="shared" ref="H8:H9" si="2">G8*F8</f>
        <v>0</v>
      </c>
      <c r="I8" s="136">
        <f>G8/260*140</f>
        <v>0</v>
      </c>
      <c r="J8" s="136">
        <f t="shared" ref="J8:J9" si="3">(H8+I8)/12/29.3*28*100%</f>
        <v>0</v>
      </c>
      <c r="K8" s="136">
        <f t="shared" ref="K8:K9" si="4">(H8+I8)*2/730*3</f>
        <v>0</v>
      </c>
      <c r="L8" s="136">
        <f t="shared" ref="L8:L9" si="5">SUM(H8:K8)/0.87*13%</f>
        <v>0</v>
      </c>
      <c r="M8" s="136">
        <f t="shared" ref="M8:M9" si="6">SUM(H8:L8)*$M$3</f>
        <v>0</v>
      </c>
      <c r="N8" s="136"/>
      <c r="O8" s="136">
        <f t="shared" ref="O8:O9" si="7">SUM(H8:M8)</f>
        <v>0</v>
      </c>
      <c r="P8" s="144" t="e">
        <f t="shared" ref="P8:P9" si="8">O8/F8/C8/260</f>
        <v>#DIV/0!</v>
      </c>
      <c r="Q8" s="131"/>
      <c r="R8" s="130"/>
      <c r="S8" s="129"/>
    </row>
    <row r="9" spans="2:19" outlineLevel="1" x14ac:dyDescent="0.25">
      <c r="B9" s="143" t="s">
        <v>61</v>
      </c>
      <c r="C9" s="143"/>
      <c r="D9" s="143"/>
      <c r="E9" s="136"/>
      <c r="F9" s="136"/>
      <c r="G9" s="136">
        <f t="shared" si="1"/>
        <v>0</v>
      </c>
      <c r="H9" s="136">
        <f t="shared" si="2"/>
        <v>0</v>
      </c>
      <c r="I9" s="136">
        <f>G9/260*140</f>
        <v>0</v>
      </c>
      <c r="J9" s="136">
        <f t="shared" si="3"/>
        <v>0</v>
      </c>
      <c r="K9" s="136">
        <f t="shared" si="4"/>
        <v>0</v>
      </c>
      <c r="L9" s="136">
        <f t="shared" si="5"/>
        <v>0</v>
      </c>
      <c r="M9" s="136">
        <f t="shared" si="6"/>
        <v>0</v>
      </c>
      <c r="N9" s="136"/>
      <c r="O9" s="136">
        <f t="shared" si="7"/>
        <v>0</v>
      </c>
      <c r="P9" s="144" t="e">
        <f t="shared" si="8"/>
        <v>#DIV/0!</v>
      </c>
      <c r="Q9" s="131"/>
      <c r="R9" s="130"/>
      <c r="S9" s="129"/>
    </row>
    <row r="10" spans="2:19" outlineLevel="1" x14ac:dyDescent="0.25">
      <c r="B10" s="175" t="s">
        <v>57</v>
      </c>
      <c r="C10" s="143"/>
      <c r="D10" s="143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44"/>
      <c r="Q10" s="131"/>
      <c r="R10" s="130"/>
      <c r="S10" s="129"/>
    </row>
    <row r="11" spans="2:19" outlineLevel="1" x14ac:dyDescent="0.25">
      <c r="B11" s="143" t="s">
        <v>63</v>
      </c>
      <c r="C11" s="143"/>
      <c r="D11" s="143"/>
      <c r="E11" s="136"/>
      <c r="F11" s="136"/>
      <c r="G11" s="136">
        <f t="shared" si="1"/>
        <v>0</v>
      </c>
      <c r="H11" s="136">
        <f t="shared" ref="H11" si="9">G11*F11</f>
        <v>0</v>
      </c>
      <c r="I11" s="136">
        <f>G11/260*140</f>
        <v>0</v>
      </c>
      <c r="J11" s="136">
        <f t="shared" ref="J11" si="10">(H11+I11)/12/29.3*28*100%</f>
        <v>0</v>
      </c>
      <c r="K11" s="136">
        <f t="shared" ref="K11" si="11">(H11+I11)*2/730*3</f>
        <v>0</v>
      </c>
      <c r="L11" s="136">
        <f t="shared" ref="L11" si="12">SUM(H11:K11)/0.87*13%</f>
        <v>0</v>
      </c>
      <c r="M11" s="136">
        <f t="shared" ref="M11" si="13">SUM(H11:L11)*$M$3</f>
        <v>0</v>
      </c>
      <c r="N11" s="136"/>
      <c r="O11" s="136">
        <f t="shared" ref="O11" si="14">SUM(H11:M11)</f>
        <v>0</v>
      </c>
      <c r="P11" s="144" t="e">
        <f t="shared" ref="P11" si="15">O11/F11/C11/260</f>
        <v>#DIV/0!</v>
      </c>
      <c r="Q11" s="131"/>
      <c r="R11" s="130"/>
      <c r="S11" s="129"/>
    </row>
    <row r="12" spans="2:19" outlineLevel="1" x14ac:dyDescent="0.25">
      <c r="B12" s="143" t="s">
        <v>64</v>
      </c>
      <c r="C12" s="143"/>
      <c r="D12" s="143"/>
      <c r="E12" s="136"/>
      <c r="F12" s="136"/>
      <c r="G12" s="136">
        <f t="shared" ref="G12" si="16">C12*E12</f>
        <v>0</v>
      </c>
      <c r="H12" s="136">
        <f t="shared" ref="H12:H15" si="17">G12*F12</f>
        <v>0</v>
      </c>
      <c r="I12" s="136">
        <f>G12/260*140</f>
        <v>0</v>
      </c>
      <c r="J12" s="136">
        <f t="shared" ref="J12:J15" si="18">(H12+I12)/12/29.3*28*100%</f>
        <v>0</v>
      </c>
      <c r="K12" s="136">
        <f t="shared" ref="K12:K15" si="19">(H12+I12)*2/730*3</f>
        <v>0</v>
      </c>
      <c r="L12" s="136">
        <f t="shared" ref="L12:L15" si="20">SUM(H12:K12)/0.87*13%</f>
        <v>0</v>
      </c>
      <c r="M12" s="136">
        <f t="shared" ref="M12:M15" si="21">SUM(H12:L12)*$M$3</f>
        <v>0</v>
      </c>
      <c r="N12" s="136"/>
      <c r="O12" s="136">
        <f t="shared" ref="O12:O15" si="22">SUM(H12:M12)</f>
        <v>0</v>
      </c>
      <c r="P12" s="144" t="e">
        <f t="shared" ref="P12:P15" si="23">O12/F12/C12/260</f>
        <v>#DIV/0!</v>
      </c>
      <c r="Q12" s="131"/>
      <c r="R12" s="130"/>
      <c r="S12" s="129"/>
    </row>
    <row r="13" spans="2:19" outlineLevel="1" x14ac:dyDescent="0.25">
      <c r="B13" s="175" t="s">
        <v>58</v>
      </c>
      <c r="C13" s="143"/>
      <c r="D13" s="143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4"/>
      <c r="Q13" s="131"/>
      <c r="R13" s="130"/>
      <c r="S13" s="129"/>
    </row>
    <row r="14" spans="2:19" outlineLevel="1" x14ac:dyDescent="0.25">
      <c r="B14" s="143" t="s">
        <v>63</v>
      </c>
      <c r="C14" s="143"/>
      <c r="D14" s="143"/>
      <c r="E14" s="136"/>
      <c r="F14" s="136"/>
      <c r="G14" s="136">
        <f t="shared" ref="G14" si="24">C14*E14</f>
        <v>0</v>
      </c>
      <c r="H14" s="136">
        <f t="shared" si="17"/>
        <v>0</v>
      </c>
      <c r="I14" s="136">
        <f>G14/260*140</f>
        <v>0</v>
      </c>
      <c r="J14" s="136">
        <f t="shared" si="18"/>
        <v>0</v>
      </c>
      <c r="K14" s="136">
        <f t="shared" si="19"/>
        <v>0</v>
      </c>
      <c r="L14" s="136">
        <f t="shared" si="20"/>
        <v>0</v>
      </c>
      <c r="M14" s="136">
        <f t="shared" si="21"/>
        <v>0</v>
      </c>
      <c r="N14" s="136"/>
      <c r="O14" s="136">
        <f t="shared" si="22"/>
        <v>0</v>
      </c>
      <c r="P14" s="144" t="e">
        <f t="shared" si="23"/>
        <v>#DIV/0!</v>
      </c>
      <c r="Q14" s="131"/>
      <c r="R14" s="130"/>
      <c r="S14" s="129"/>
    </row>
    <row r="15" spans="2:19" outlineLevel="1" x14ac:dyDescent="0.25">
      <c r="B15" s="143" t="s">
        <v>64</v>
      </c>
      <c r="C15" s="143"/>
      <c r="D15" s="143"/>
      <c r="E15" s="136"/>
      <c r="F15" s="136"/>
      <c r="G15" s="136">
        <f>C15*E15</f>
        <v>0</v>
      </c>
      <c r="H15" s="136">
        <f t="shared" si="17"/>
        <v>0</v>
      </c>
      <c r="I15" s="136">
        <f>G15/260*140</f>
        <v>0</v>
      </c>
      <c r="J15" s="136">
        <f t="shared" si="18"/>
        <v>0</v>
      </c>
      <c r="K15" s="136">
        <f t="shared" si="19"/>
        <v>0</v>
      </c>
      <c r="L15" s="136">
        <f t="shared" si="20"/>
        <v>0</v>
      </c>
      <c r="M15" s="136">
        <f t="shared" si="21"/>
        <v>0</v>
      </c>
      <c r="N15" s="136"/>
      <c r="O15" s="136">
        <f t="shared" si="22"/>
        <v>0</v>
      </c>
      <c r="P15" s="144" t="e">
        <f t="shared" si="23"/>
        <v>#DIV/0!</v>
      </c>
      <c r="Q15" s="131"/>
      <c r="R15" s="130"/>
      <c r="S15" s="129"/>
    </row>
    <row r="16" spans="2:19" outlineLevel="1" x14ac:dyDescent="0.25">
      <c r="B16" s="143" t="s">
        <v>65</v>
      </c>
      <c r="C16" s="143"/>
      <c r="D16" s="143"/>
      <c r="E16" s="136"/>
      <c r="F16" s="136"/>
      <c r="G16" s="136">
        <f t="shared" ref="G16" si="25">C16*E16</f>
        <v>0</v>
      </c>
      <c r="H16" s="136">
        <f t="shared" ref="H16" si="26">G16*F16</f>
        <v>0</v>
      </c>
      <c r="I16" s="136">
        <f>G16/260*140</f>
        <v>0</v>
      </c>
      <c r="J16" s="136">
        <f t="shared" ref="J16" si="27">(H16+I16)/12/29.3*28*100%</f>
        <v>0</v>
      </c>
      <c r="K16" s="136">
        <f t="shared" ref="K16" si="28">(H16+I16)*2/730*3</f>
        <v>0</v>
      </c>
      <c r="L16" s="136">
        <f t="shared" ref="L16" si="29">SUM(H16:K16)/0.87*13%</f>
        <v>0</v>
      </c>
      <c r="M16" s="136">
        <f t="shared" ref="M16" si="30">SUM(H16:L16)*$M$3</f>
        <v>0</v>
      </c>
      <c r="N16" s="136"/>
      <c r="O16" s="136">
        <f t="shared" ref="O16" si="31">SUM(H16:M16)</f>
        <v>0</v>
      </c>
      <c r="P16" s="144" t="e">
        <f t="shared" ref="P16" si="32">O16/F16/C16/260</f>
        <v>#DIV/0!</v>
      </c>
      <c r="Q16" s="131"/>
      <c r="R16" s="130"/>
      <c r="S16" s="129"/>
    </row>
    <row r="18" spans="2:3" x14ac:dyDescent="0.25">
      <c r="B18" s="177" t="s">
        <v>59</v>
      </c>
      <c r="C18" s="131"/>
    </row>
    <row r="19" spans="2:3" x14ac:dyDescent="0.25">
      <c r="B19" s="174" t="s">
        <v>57</v>
      </c>
      <c r="C19" s="131"/>
    </row>
    <row r="20" spans="2:3" x14ac:dyDescent="0.25">
      <c r="B20" s="143" t="s">
        <v>55</v>
      </c>
      <c r="C20" s="143"/>
    </row>
    <row r="21" spans="2:3" x14ac:dyDescent="0.25">
      <c r="B21" s="143" t="s">
        <v>56</v>
      </c>
      <c r="C21" s="143"/>
    </row>
    <row r="22" spans="2:3" x14ac:dyDescent="0.25">
      <c r="B22" s="174" t="s">
        <v>58</v>
      </c>
      <c r="C22" s="143"/>
    </row>
    <row r="23" spans="2:3" x14ac:dyDescent="0.25">
      <c r="B23" s="143" t="s">
        <v>55</v>
      </c>
      <c r="C23" s="143"/>
    </row>
    <row r="24" spans="2:3" x14ac:dyDescent="0.25">
      <c r="B24" s="143" t="s">
        <v>56</v>
      </c>
      <c r="C24" s="143"/>
    </row>
    <row r="25" spans="2:3" x14ac:dyDescent="0.25">
      <c r="C25" s="143"/>
    </row>
    <row r="26" spans="2:3" ht="29.25" x14ac:dyDescent="0.25">
      <c r="B26" s="178" t="s">
        <v>60</v>
      </c>
      <c r="C26" s="143"/>
    </row>
    <row r="27" spans="2:3" x14ac:dyDescent="0.25">
      <c r="B27" s="174" t="s">
        <v>57</v>
      </c>
      <c r="C27" s="143"/>
    </row>
    <row r="28" spans="2:3" x14ac:dyDescent="0.25">
      <c r="B28" s="143" t="s">
        <v>55</v>
      </c>
      <c r="C28" s="143"/>
    </row>
    <row r="29" spans="2:3" x14ac:dyDescent="0.25">
      <c r="B29" s="143" t="s">
        <v>56</v>
      </c>
      <c r="C29" s="143"/>
    </row>
    <row r="30" spans="2:3" x14ac:dyDescent="0.25">
      <c r="B30" s="174" t="s">
        <v>58</v>
      </c>
      <c r="C30" s="143"/>
    </row>
    <row r="31" spans="2:3" x14ac:dyDescent="0.25">
      <c r="B31" s="143" t="s">
        <v>55</v>
      </c>
      <c r="C31" s="143"/>
    </row>
    <row r="32" spans="2:3" x14ac:dyDescent="0.25">
      <c r="B32" s="143" t="s">
        <v>56</v>
      </c>
      <c r="C32" s="143"/>
    </row>
  </sheetData>
  <mergeCells count="11">
    <mergeCell ref="B2:B3"/>
    <mergeCell ref="L2:L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Нормативы и правила заполнения</vt:lpstr>
      <vt:lpstr>1.Калькуляция</vt:lpstr>
      <vt:lpstr>2.Расчет ФОТ</vt:lpstr>
      <vt:lpstr>'1.Калькуляция'!Область_печати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2018-03-06T08:54:16Z</dcterms:modified>
</cp:coreProperties>
</file>